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4340" windowHeight="72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39" i="1" l="1"/>
  <c r="R39" i="1"/>
  <c r="R38" i="1"/>
  <c r="S38" i="1" s="1"/>
  <c r="R37" i="1"/>
  <c r="S37" i="1" s="1"/>
  <c r="R36" i="1"/>
  <c r="S36" i="1" s="1"/>
  <c r="S35" i="1"/>
  <c r="R35" i="1"/>
  <c r="S31" i="1"/>
  <c r="R31" i="1"/>
  <c r="R30" i="1"/>
  <c r="S30" i="1" s="1"/>
  <c r="R29" i="1"/>
  <c r="S29" i="1" s="1"/>
  <c r="R28" i="1"/>
  <c r="S28" i="1" s="1"/>
  <c r="S27" i="1"/>
  <c r="R27" i="1"/>
  <c r="R23" i="1"/>
  <c r="S23" i="1" s="1"/>
  <c r="R22" i="1"/>
  <c r="S22" i="1" s="1"/>
  <c r="R21" i="1"/>
  <c r="S21" i="1" s="1"/>
  <c r="R20" i="1"/>
  <c r="S20" i="1" s="1"/>
  <c r="R19" i="1"/>
  <c r="S19" i="1" s="1"/>
  <c r="R15" i="1"/>
  <c r="S15" i="1" s="1"/>
  <c r="R14" i="1"/>
  <c r="S14" i="1" s="1"/>
  <c r="S13" i="1"/>
  <c r="R13" i="1"/>
  <c r="R12" i="1"/>
  <c r="S12" i="1" s="1"/>
  <c r="R11" i="1"/>
  <c r="S11" i="1" s="1"/>
  <c r="S4" i="1"/>
  <c r="S5" i="1"/>
  <c r="S6" i="1"/>
  <c r="S7" i="1"/>
  <c r="S3" i="1"/>
  <c r="R4" i="1"/>
  <c r="R5" i="1"/>
  <c r="R6" i="1"/>
  <c r="R7" i="1"/>
  <c r="R3" i="1"/>
  <c r="P39" i="1"/>
  <c r="Q39" i="1" s="1"/>
  <c r="P38" i="1"/>
  <c r="P37" i="1"/>
  <c r="P36" i="1"/>
  <c r="P35" i="1"/>
  <c r="P31" i="1"/>
  <c r="Q31" i="1" s="1"/>
  <c r="P30" i="1"/>
  <c r="P29" i="1"/>
  <c r="Q29" i="1" s="1"/>
  <c r="P28" i="1"/>
  <c r="P27" i="1"/>
  <c r="P23" i="1"/>
  <c r="P22" i="1"/>
  <c r="Q22" i="1" s="1"/>
  <c r="P21" i="1"/>
  <c r="P20" i="1"/>
  <c r="Q20" i="1" s="1"/>
  <c r="P19" i="1"/>
  <c r="Q19" i="1" s="1"/>
  <c r="P15" i="1"/>
  <c r="P14" i="1"/>
  <c r="P13" i="1"/>
  <c r="P12" i="1"/>
  <c r="P11" i="1"/>
  <c r="P4" i="1"/>
  <c r="P5" i="1"/>
  <c r="P6" i="1"/>
  <c r="P7" i="1"/>
  <c r="P3" i="1"/>
  <c r="Q3" i="1" s="1"/>
  <c r="Q28" i="1"/>
  <c r="Q30" i="1"/>
  <c r="Q27" i="1"/>
  <c r="M39" i="1"/>
  <c r="M38" i="1"/>
  <c r="M37" i="1"/>
  <c r="M36" i="1"/>
  <c r="M35" i="1"/>
  <c r="M31" i="1"/>
  <c r="M30" i="1"/>
  <c r="M29" i="1"/>
  <c r="M28" i="1"/>
  <c r="M27" i="1"/>
  <c r="M23" i="1"/>
  <c r="M22" i="1"/>
  <c r="M21" i="1"/>
  <c r="M20" i="1"/>
  <c r="M19" i="1"/>
  <c r="M15" i="1"/>
  <c r="M14" i="1"/>
  <c r="M13" i="1"/>
  <c r="M12" i="1"/>
  <c r="M11" i="1"/>
  <c r="M4" i="1"/>
  <c r="M5" i="1"/>
  <c r="M6" i="1"/>
  <c r="M7" i="1"/>
  <c r="M3" i="1"/>
  <c r="G39" i="1"/>
  <c r="G38" i="1"/>
  <c r="G37" i="1"/>
  <c r="G36" i="1"/>
  <c r="G35" i="1"/>
  <c r="Q38" i="1"/>
  <c r="Q37" i="1"/>
  <c r="Q36" i="1"/>
  <c r="Q35" i="1"/>
  <c r="Q23" i="1"/>
  <c r="Q21" i="1"/>
  <c r="Q15" i="1"/>
  <c r="Q14" i="1"/>
  <c r="Q13" i="1"/>
  <c r="Q12" i="1"/>
  <c r="Q11" i="1"/>
  <c r="G31" i="1"/>
  <c r="G30" i="1"/>
  <c r="G29" i="1"/>
  <c r="G28" i="1"/>
  <c r="G27" i="1"/>
  <c r="G23" i="1"/>
  <c r="G22" i="1"/>
  <c r="G21" i="1"/>
  <c r="G20" i="1"/>
  <c r="G19" i="1"/>
  <c r="G15" i="1"/>
  <c r="G14" i="1"/>
  <c r="G13" i="1"/>
  <c r="G12" i="1"/>
  <c r="G11" i="1"/>
  <c r="Q4" i="1"/>
  <c r="Q5" i="1"/>
  <c r="Q6" i="1"/>
  <c r="Q7" i="1"/>
  <c r="G4" i="1"/>
  <c r="G5" i="1"/>
  <c r="G6" i="1"/>
  <c r="G7" i="1"/>
  <c r="G3" i="1"/>
  <c r="O39" i="1"/>
  <c r="O38" i="1"/>
  <c r="O37" i="1"/>
  <c r="O36" i="1"/>
  <c r="O35" i="1"/>
  <c r="O30" i="1" l="1"/>
  <c r="O28" i="1"/>
  <c r="O29" i="1"/>
  <c r="O31" i="1"/>
  <c r="O27" i="1"/>
  <c r="O23" i="1"/>
  <c r="O22" i="1"/>
  <c r="O21" i="1"/>
  <c r="O20" i="1"/>
  <c r="O19" i="1"/>
  <c r="O3" i="1"/>
  <c r="O4" i="1"/>
  <c r="O5" i="1"/>
  <c r="O6" i="1"/>
  <c r="O7" i="1"/>
  <c r="O11" i="1"/>
  <c r="O12" i="1"/>
  <c r="O13" i="1"/>
  <c r="O14" i="1"/>
  <c r="O15" i="1"/>
  <c r="B40" i="1" l="1"/>
  <c r="B8" i="1"/>
  <c r="B24" i="1" l="1"/>
  <c r="B32" i="1"/>
  <c r="B16" i="1"/>
</calcChain>
</file>

<file path=xl/sharedStrings.xml><?xml version="1.0" encoding="utf-8"?>
<sst xmlns="http://schemas.openxmlformats.org/spreadsheetml/2006/main" count="55" uniqueCount="38">
  <si>
    <t>Enemy turn time</t>
  </si>
  <si>
    <t>Player turn time</t>
  </si>
  <si>
    <t>Avg. rounds per fight</t>
  </si>
  <si>
    <t>Player Run time</t>
  </si>
  <si>
    <t>Avg. time to find a fight</t>
  </si>
  <si>
    <t>Monster</t>
  </si>
  <si>
    <t>Starwyvern</t>
  </si>
  <si>
    <t>Wizard</t>
  </si>
  <si>
    <t>Green Dragon</t>
  </si>
  <si>
    <t>Werewolf</t>
  </si>
  <si>
    <t>Our Time</t>
  </si>
  <si>
    <t>XP</t>
  </si>
  <si>
    <t>level 16 hauksness</t>
  </si>
  <si>
    <t>level 16 desert</t>
  </si>
  <si>
    <t>Wyvern</t>
  </si>
  <si>
    <t>Rogue Scorpion</t>
  </si>
  <si>
    <t>Wraith Knight</t>
  </si>
  <si>
    <t>Knight</t>
  </si>
  <si>
    <t>Demon Knight</t>
  </si>
  <si>
    <t>XP/min</t>
  </si>
  <si>
    <t>Blocked time</t>
  </si>
  <si>
    <t>level 17 hauksness</t>
  </si>
  <si>
    <t>level 17 charlock</t>
  </si>
  <si>
    <t>Axe Knight</t>
  </si>
  <si>
    <t>Blue Dragon</t>
  </si>
  <si>
    <t>Stoneman</t>
  </si>
  <si>
    <t>level 17 desert</t>
  </si>
  <si>
    <t>Ambush Time</t>
  </si>
  <si>
    <t>Heal time (fight)</t>
  </si>
  <si>
    <t>HP lost (run)</t>
  </si>
  <si>
    <t>HP lost (fight)</t>
  </si>
  <si>
    <t>Heal time (run)</t>
  </si>
  <si>
    <t>Total: run</t>
  </si>
  <si>
    <t>Total: fight</t>
  </si>
  <si>
    <t>Run %</t>
  </si>
  <si>
    <t>Ambush %</t>
  </si>
  <si>
    <t>Fight? (1 or 0)</t>
  </si>
  <si>
    <t>Win message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</si>
</sst>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17" workbookViewId="0">
      <selection activeCell="A30" sqref="A30"/>
    </sheetView>
  </sheetViews>
  <sheetFormatPr defaultRowHeight="15" x14ac:dyDescent="0.25"/>
  <cols>
    <col min="1" max="1" width="16.28515625" customWidth="1"/>
    <col min="2" max="2" width="7.7109375" bestFit="1" customWidth="1"/>
    <col min="3" max="3" width="5.85546875" customWidth="1"/>
    <col min="4" max="4" width="6.85546875" customWidth="1"/>
    <col min="5" max="5" width="9.85546875" customWidth="1"/>
    <col min="6" max="6" width="7.85546875" customWidth="1"/>
    <col min="7" max="7" width="8.140625" customWidth="1"/>
    <col min="8" max="8" width="10.140625" customWidth="1"/>
    <col min="9" max="9" width="8.28515625" customWidth="1"/>
    <col min="10" max="10" width="7.85546875" customWidth="1"/>
    <col min="11" max="11" width="4.5703125" customWidth="1"/>
    <col min="12" max="12" width="5.28515625" customWidth="1"/>
    <col min="13" max="13" width="8.140625" customWidth="1"/>
    <col min="14" max="14" width="7.140625" bestFit="1" customWidth="1"/>
    <col min="15" max="15" width="7.42578125" customWidth="1"/>
    <col min="16" max="16" width="6.42578125" customWidth="1"/>
    <col min="17" max="17" width="8.28515625" customWidth="1"/>
    <col min="18" max="18" width="9.42578125" customWidth="1"/>
    <col min="19" max="19" width="9.140625" bestFit="1" customWidth="1"/>
    <col min="20" max="20" width="6.140625" customWidth="1"/>
  </cols>
  <sheetData>
    <row r="1" spans="1:20" x14ac:dyDescent="0.25">
      <c r="A1" t="s">
        <v>12</v>
      </c>
    </row>
    <row r="2" spans="1:20" x14ac:dyDescent="0.25">
      <c r="A2" t="s">
        <v>5</v>
      </c>
      <c r="B2" t="s">
        <v>36</v>
      </c>
      <c r="C2" t="s">
        <v>0</v>
      </c>
      <c r="D2" t="s">
        <v>1</v>
      </c>
      <c r="E2" t="s">
        <v>2</v>
      </c>
      <c r="F2" t="s">
        <v>35</v>
      </c>
      <c r="G2" t="s">
        <v>27</v>
      </c>
      <c r="H2" t="s">
        <v>3</v>
      </c>
      <c r="I2" t="s">
        <v>20</v>
      </c>
      <c r="J2" t="s">
        <v>34</v>
      </c>
      <c r="K2" t="s">
        <v>37</v>
      </c>
      <c r="L2" t="s">
        <v>4</v>
      </c>
      <c r="M2" t="s">
        <v>33</v>
      </c>
      <c r="N2" t="s">
        <v>30</v>
      </c>
      <c r="O2" t="s">
        <v>28</v>
      </c>
      <c r="P2" t="s">
        <v>29</v>
      </c>
      <c r="Q2" t="s">
        <v>31</v>
      </c>
      <c r="R2" t="s">
        <v>32</v>
      </c>
      <c r="S2" t="s">
        <v>10</v>
      </c>
      <c r="T2" t="s">
        <v>11</v>
      </c>
    </row>
    <row r="3" spans="1:20" x14ac:dyDescent="0.25">
      <c r="A3" t="s">
        <v>6</v>
      </c>
      <c r="B3">
        <v>1</v>
      </c>
      <c r="C3">
        <v>2</v>
      </c>
      <c r="D3">
        <v>2.2000000000000002</v>
      </c>
      <c r="E3">
        <v>3.64</v>
      </c>
      <c r="F3">
        <v>0.31</v>
      </c>
      <c r="G3">
        <f>0.25+C3</f>
        <v>2.25</v>
      </c>
      <c r="H3">
        <v>0.75</v>
      </c>
      <c r="I3">
        <v>1.5</v>
      </c>
      <c r="J3">
        <v>0.69630000000000003</v>
      </c>
      <c r="K3">
        <v>3</v>
      </c>
      <c r="L3">
        <v>4</v>
      </c>
      <c r="M3">
        <f>L3+K3+E3*C3+(E3-1)*D3+G3*F3</f>
        <v>20.785500000000003</v>
      </c>
      <c r="N3">
        <v>38</v>
      </c>
      <c r="O3">
        <f t="shared" ref="O3:Q6" si="0">(N3-8)*6/70</f>
        <v>2.5714285714285716</v>
      </c>
      <c r="P3">
        <f>N3*F3/(E3-1)+(1-J3)*F3/(E3-1)</f>
        <v>4.4977829545454542</v>
      </c>
      <c r="Q3">
        <f t="shared" si="0"/>
        <v>-0.30019003246753245</v>
      </c>
      <c r="R3">
        <f>L3+H3+(I3+C3)*(1-J3)+G3*F3</f>
        <v>6.5104499999999996</v>
      </c>
      <c r="S3">
        <f>B3*(M3+O3)+(1-B3)*(R3+Q3)</f>
        <v>23.356928571428575</v>
      </c>
      <c r="T3">
        <v>43</v>
      </c>
    </row>
    <row r="4" spans="1:20" x14ac:dyDescent="0.25">
      <c r="A4" t="s">
        <v>6</v>
      </c>
      <c r="B4">
        <v>1</v>
      </c>
      <c r="C4">
        <v>2</v>
      </c>
      <c r="D4">
        <v>2.2000000000000002</v>
      </c>
      <c r="E4">
        <v>3.64</v>
      </c>
      <c r="F4">
        <v>0.31</v>
      </c>
      <c r="G4">
        <f t="shared" ref="G4:G7" si="1">0.25+C4</f>
        <v>2.25</v>
      </c>
      <c r="H4">
        <v>0.75</v>
      </c>
      <c r="I4">
        <v>1.5</v>
      </c>
      <c r="J4">
        <v>0.69630000000000003</v>
      </c>
      <c r="K4">
        <v>3</v>
      </c>
      <c r="L4">
        <v>4</v>
      </c>
      <c r="M4">
        <f t="shared" ref="M4:M7" si="2">L4+K4+E4*C4+(E4-1)*D4+G4*F4</f>
        <v>20.785500000000003</v>
      </c>
      <c r="N4">
        <v>38</v>
      </c>
      <c r="O4">
        <f t="shared" si="0"/>
        <v>2.5714285714285716</v>
      </c>
      <c r="P4">
        <f t="shared" ref="P4:P7" si="3">N4*F4/(E4-1)+(1-J4)*F4/(E4-1)</f>
        <v>4.4977829545454542</v>
      </c>
      <c r="Q4">
        <f t="shared" ref="Q4:Q7" si="4">(P4-8)*6/70</f>
        <v>-0.30019003246753245</v>
      </c>
      <c r="R4">
        <f t="shared" ref="R4:R7" si="5">L4+H4+(I4+C4)*(1-J4)+G4*F4</f>
        <v>6.5104499999999996</v>
      </c>
      <c r="S4">
        <f t="shared" ref="S4:S7" si="6">B4*(M4+O4)+(1-B4)*(R4+Q4)</f>
        <v>23.356928571428575</v>
      </c>
      <c r="T4">
        <v>43</v>
      </c>
    </row>
    <row r="5" spans="1:20" x14ac:dyDescent="0.25">
      <c r="A5" t="s">
        <v>7</v>
      </c>
      <c r="B5">
        <v>1</v>
      </c>
      <c r="C5">
        <v>2</v>
      </c>
      <c r="D5">
        <v>2.2000000000000002</v>
      </c>
      <c r="E5">
        <v>2.4900000000000002</v>
      </c>
      <c r="F5">
        <v>0.28000000000000003</v>
      </c>
      <c r="G5">
        <f t="shared" si="1"/>
        <v>2.25</v>
      </c>
      <c r="H5">
        <v>0.75</v>
      </c>
      <c r="I5">
        <v>1.5</v>
      </c>
      <c r="J5">
        <v>0.7339</v>
      </c>
      <c r="K5">
        <v>3</v>
      </c>
      <c r="L5">
        <v>4</v>
      </c>
      <c r="M5">
        <f t="shared" si="2"/>
        <v>15.888000000000002</v>
      </c>
      <c r="N5">
        <v>28</v>
      </c>
      <c r="O5">
        <f t="shared" si="0"/>
        <v>1.7142857142857142</v>
      </c>
      <c r="P5">
        <f t="shared" si="3"/>
        <v>5.3117503355704692</v>
      </c>
      <c r="Q5">
        <f t="shared" si="4"/>
        <v>-0.2304213998082455</v>
      </c>
      <c r="R5">
        <f t="shared" si="5"/>
        <v>6.31135</v>
      </c>
      <c r="S5">
        <f t="shared" si="6"/>
        <v>17.602285714285717</v>
      </c>
      <c r="T5">
        <v>50</v>
      </c>
    </row>
    <row r="6" spans="1:20" x14ac:dyDescent="0.25">
      <c r="A6" t="s">
        <v>8</v>
      </c>
      <c r="B6">
        <v>1</v>
      </c>
      <c r="C6">
        <v>2</v>
      </c>
      <c r="D6">
        <v>2.2000000000000002</v>
      </c>
      <c r="E6">
        <v>2.58</v>
      </c>
      <c r="F6">
        <v>0.25</v>
      </c>
      <c r="G6">
        <f t="shared" si="1"/>
        <v>2.25</v>
      </c>
      <c r="H6">
        <v>0.75</v>
      </c>
      <c r="I6">
        <v>1.5</v>
      </c>
      <c r="J6">
        <v>0.71889999999999998</v>
      </c>
      <c r="K6">
        <v>3</v>
      </c>
      <c r="L6">
        <v>4</v>
      </c>
      <c r="M6">
        <f t="shared" si="2"/>
        <v>16.198500000000003</v>
      </c>
      <c r="N6">
        <v>30</v>
      </c>
      <c r="O6">
        <f t="shared" si="0"/>
        <v>1.8857142857142857</v>
      </c>
      <c r="P6">
        <f t="shared" si="3"/>
        <v>4.7913132911392404</v>
      </c>
      <c r="Q6">
        <f t="shared" si="4"/>
        <v>-0.27503028933092222</v>
      </c>
      <c r="R6">
        <f t="shared" si="5"/>
        <v>6.2963500000000003</v>
      </c>
      <c r="S6">
        <f t="shared" si="6"/>
        <v>18.084214285714289</v>
      </c>
      <c r="T6">
        <v>45</v>
      </c>
    </row>
    <row r="7" spans="1:20" x14ac:dyDescent="0.25">
      <c r="A7" t="s">
        <v>9</v>
      </c>
      <c r="B7">
        <v>1</v>
      </c>
      <c r="C7">
        <v>2</v>
      </c>
      <c r="D7">
        <v>2.2000000000000002</v>
      </c>
      <c r="E7">
        <v>2.54</v>
      </c>
      <c r="F7">
        <v>0.2</v>
      </c>
      <c r="G7">
        <f t="shared" si="1"/>
        <v>2.25</v>
      </c>
      <c r="H7">
        <v>0.75</v>
      </c>
      <c r="I7">
        <v>1.5</v>
      </c>
      <c r="J7">
        <v>0.8</v>
      </c>
      <c r="K7">
        <v>3</v>
      </c>
      <c r="L7">
        <v>4</v>
      </c>
      <c r="M7">
        <f t="shared" si="2"/>
        <v>15.917999999999999</v>
      </c>
      <c r="N7">
        <v>29</v>
      </c>
      <c r="O7">
        <f t="shared" ref="O7" si="7">(N7-8)*6/70</f>
        <v>1.8</v>
      </c>
      <c r="P7">
        <f t="shared" si="3"/>
        <v>3.7922077922077926</v>
      </c>
      <c r="Q7">
        <f t="shared" si="4"/>
        <v>-0.36066790352504641</v>
      </c>
      <c r="R7">
        <f t="shared" si="5"/>
        <v>5.9</v>
      </c>
      <c r="S7">
        <f t="shared" si="6"/>
        <v>17.718</v>
      </c>
      <c r="T7">
        <v>40</v>
      </c>
    </row>
    <row r="8" spans="1:20" x14ac:dyDescent="0.25">
      <c r="A8" t="s">
        <v>19</v>
      </c>
      <c r="B8">
        <f xml:space="preserve"> ( T3*B3+T4*B4+T5*B5+T6*B6+T7*B7 ) / (S3+S4+S5+S6+S7) * 60</f>
        <v>132.44324396054094</v>
      </c>
    </row>
    <row r="10" spans="1:20" x14ac:dyDescent="0.25">
      <c r="A10" t="s">
        <v>13</v>
      </c>
    </row>
    <row r="11" spans="1:20" x14ac:dyDescent="0.25">
      <c r="A11" t="s">
        <v>14</v>
      </c>
      <c r="B11">
        <v>1</v>
      </c>
      <c r="C11">
        <v>2</v>
      </c>
      <c r="D11">
        <v>2.2000000000000002</v>
      </c>
      <c r="E11">
        <v>1.67</v>
      </c>
      <c r="F11">
        <v>0.13700000000000001</v>
      </c>
      <c r="G11">
        <f>0.25+C11</f>
        <v>2.25</v>
      </c>
      <c r="H11">
        <v>0.75</v>
      </c>
      <c r="I11">
        <v>1.5</v>
      </c>
      <c r="J11">
        <v>0.86240000000000006</v>
      </c>
      <c r="K11">
        <v>3</v>
      </c>
      <c r="L11">
        <v>4</v>
      </c>
      <c r="M11">
        <f>L11+K11+E11*C11+(E11-1)*D11+G11*F11</f>
        <v>12.122249999999999</v>
      </c>
      <c r="N11">
        <v>5</v>
      </c>
      <c r="O11">
        <f t="shared" ref="O11:O14" si="8">(N11-8)*6/70</f>
        <v>-0.25714285714285712</v>
      </c>
      <c r="P11">
        <f>N11*F11/(E11-1)+(1-J11)*F11/(E11-1)</f>
        <v>1.0505241791044777</v>
      </c>
      <c r="Q11">
        <f t="shared" ref="Q11:Q15" si="9">(P11-8)*6/70</f>
        <v>-0.59566935607675897</v>
      </c>
      <c r="R11">
        <f>L11+H11+(I11+C11)*(1-J11)+G11*F11</f>
        <v>5.5398500000000004</v>
      </c>
      <c r="S11">
        <f>B11*(M11+O11)+(1-B11)*(R11+Q11)</f>
        <v>11.865107142857141</v>
      </c>
      <c r="T11">
        <v>24</v>
      </c>
    </row>
    <row r="12" spans="1:20" x14ac:dyDescent="0.25">
      <c r="A12" t="s">
        <v>15</v>
      </c>
      <c r="B12">
        <v>1</v>
      </c>
      <c r="C12">
        <v>2</v>
      </c>
      <c r="D12">
        <v>2.2000000000000002</v>
      </c>
      <c r="E12">
        <v>1.85</v>
      </c>
      <c r="F12">
        <v>0.26</v>
      </c>
      <c r="G12">
        <f t="shared" ref="G12:G15" si="10">0.25+C12</f>
        <v>2.25</v>
      </c>
      <c r="H12">
        <v>0.75</v>
      </c>
      <c r="I12">
        <v>1.5</v>
      </c>
      <c r="J12">
        <v>0.74339999999999995</v>
      </c>
      <c r="K12">
        <v>3</v>
      </c>
      <c r="L12">
        <v>4</v>
      </c>
      <c r="M12">
        <f t="shared" ref="M12:M15" si="11">L12+K12+E12*C12+(E12-1)*D12+G12*F12</f>
        <v>13.155000000000001</v>
      </c>
      <c r="N12">
        <v>6</v>
      </c>
      <c r="O12">
        <f t="shared" si="8"/>
        <v>-0.17142857142857143</v>
      </c>
      <c r="P12">
        <f t="shared" ref="P12:P15" si="12">N12*F12/(E12-1)+(1-J12)*F12/(E12-1)</f>
        <v>1.9137835294117647</v>
      </c>
      <c r="Q12">
        <f t="shared" si="9"/>
        <v>-0.52167569747899167</v>
      </c>
      <c r="R12">
        <f t="shared" ref="R12:R15" si="13">L12+H12+(I12+C12)*(1-J12)+G12*F12</f>
        <v>6.2331000000000003</v>
      </c>
      <c r="S12">
        <f t="shared" ref="S12:S15" si="14">B12*(M12+O12)+(1-B12)*(R12+Q12)</f>
        <v>12.98357142857143</v>
      </c>
      <c r="T12">
        <v>26</v>
      </c>
    </row>
    <row r="13" spans="1:20" x14ac:dyDescent="0.25">
      <c r="A13" t="s">
        <v>16</v>
      </c>
      <c r="B13">
        <v>1</v>
      </c>
      <c r="C13">
        <v>2</v>
      </c>
      <c r="D13">
        <v>2.2000000000000002</v>
      </c>
      <c r="E13">
        <v>2.15</v>
      </c>
      <c r="F13">
        <v>0.16</v>
      </c>
      <c r="G13">
        <f t="shared" si="10"/>
        <v>2.25</v>
      </c>
      <c r="H13">
        <v>0.75</v>
      </c>
      <c r="I13">
        <v>1.5</v>
      </c>
      <c r="J13">
        <v>0.84</v>
      </c>
      <c r="K13">
        <v>3</v>
      </c>
      <c r="L13">
        <v>4</v>
      </c>
      <c r="M13">
        <f t="shared" si="11"/>
        <v>14.19</v>
      </c>
      <c r="N13">
        <v>5</v>
      </c>
      <c r="O13">
        <f t="shared" si="8"/>
        <v>-0.25714285714285712</v>
      </c>
      <c r="P13">
        <f t="shared" si="12"/>
        <v>0.71791304347826101</v>
      </c>
      <c r="Q13">
        <f t="shared" si="9"/>
        <v>-0.62417888198757765</v>
      </c>
      <c r="R13">
        <f t="shared" si="13"/>
        <v>5.6700000000000008</v>
      </c>
      <c r="S13">
        <f t="shared" si="14"/>
        <v>13.932857142857141</v>
      </c>
      <c r="T13">
        <v>28</v>
      </c>
    </row>
    <row r="14" spans="1:20" x14ac:dyDescent="0.25">
      <c r="A14" t="s">
        <v>17</v>
      </c>
      <c r="B14">
        <v>1</v>
      </c>
      <c r="C14">
        <v>2</v>
      </c>
      <c r="D14">
        <v>2.2000000000000002</v>
      </c>
      <c r="E14">
        <v>2.23</v>
      </c>
      <c r="F14">
        <v>0.216</v>
      </c>
      <c r="G14">
        <f t="shared" si="10"/>
        <v>2.25</v>
      </c>
      <c r="H14">
        <v>0.75</v>
      </c>
      <c r="I14">
        <v>1.5</v>
      </c>
      <c r="J14">
        <v>0.77700000000000002</v>
      </c>
      <c r="K14">
        <v>3</v>
      </c>
      <c r="L14">
        <v>4</v>
      </c>
      <c r="M14">
        <f t="shared" si="11"/>
        <v>14.652000000000001</v>
      </c>
      <c r="N14">
        <v>5</v>
      </c>
      <c r="O14">
        <f t="shared" si="8"/>
        <v>-0.25714285714285712</v>
      </c>
      <c r="P14">
        <f t="shared" si="12"/>
        <v>0.91720975609756106</v>
      </c>
      <c r="Q14">
        <f t="shared" si="9"/>
        <v>-0.60709630662020908</v>
      </c>
      <c r="R14">
        <f t="shared" si="13"/>
        <v>6.0164999999999997</v>
      </c>
      <c r="S14">
        <f t="shared" si="14"/>
        <v>14.394857142857145</v>
      </c>
      <c r="T14">
        <v>33</v>
      </c>
    </row>
    <row r="15" spans="1:20" x14ac:dyDescent="0.25">
      <c r="A15" t="s">
        <v>18</v>
      </c>
      <c r="B15">
        <v>1</v>
      </c>
      <c r="C15">
        <v>2</v>
      </c>
      <c r="D15">
        <v>2.2000000000000002</v>
      </c>
      <c r="E15">
        <v>2.62</v>
      </c>
      <c r="F15">
        <v>0.186</v>
      </c>
      <c r="G15">
        <f t="shared" si="10"/>
        <v>2.25</v>
      </c>
      <c r="H15">
        <v>0.75</v>
      </c>
      <c r="I15">
        <v>1.5</v>
      </c>
      <c r="J15">
        <v>0.81699999999999995</v>
      </c>
      <c r="K15">
        <v>3</v>
      </c>
      <c r="L15">
        <v>4</v>
      </c>
      <c r="M15">
        <f t="shared" si="11"/>
        <v>16.2225</v>
      </c>
      <c r="N15">
        <v>12</v>
      </c>
      <c r="O15">
        <f>(N15-8)*6/70</f>
        <v>0.34285714285714286</v>
      </c>
      <c r="P15">
        <f t="shared" si="12"/>
        <v>1.3987888888888889</v>
      </c>
      <c r="Q15">
        <f t="shared" si="9"/>
        <v>-0.56581809523809512</v>
      </c>
      <c r="R15">
        <f t="shared" si="13"/>
        <v>5.8090000000000002</v>
      </c>
      <c r="S15">
        <f t="shared" si="14"/>
        <v>16.565357142857142</v>
      </c>
      <c r="T15">
        <v>37</v>
      </c>
    </row>
    <row r="16" spans="1:20" x14ac:dyDescent="0.25">
      <c r="A16" t="s">
        <v>19</v>
      </c>
      <c r="B16">
        <f xml:space="preserve"> ( T11*B11+T12*B12+T13*B13+T14*B14+T15*B15 ) / (S11+S12+S13+S14+S15) * 60</f>
        <v>127.3268881265526</v>
      </c>
    </row>
    <row r="18" spans="1:20" x14ac:dyDescent="0.25">
      <c r="A18" t="s">
        <v>21</v>
      </c>
    </row>
    <row r="19" spans="1:20" x14ac:dyDescent="0.25">
      <c r="A19" t="s">
        <v>6</v>
      </c>
      <c r="B19">
        <v>1</v>
      </c>
      <c r="C19">
        <v>2</v>
      </c>
      <c r="D19">
        <v>2.2000000000000002</v>
      </c>
      <c r="E19">
        <v>4.0599999999999996</v>
      </c>
      <c r="F19">
        <v>0.27400000000000002</v>
      </c>
      <c r="G19">
        <f>0.25+C19</f>
        <v>2.25</v>
      </c>
      <c r="H19">
        <v>0.75</v>
      </c>
      <c r="I19">
        <v>1.5</v>
      </c>
      <c r="J19">
        <v>0.72519999999999996</v>
      </c>
      <c r="K19">
        <v>3</v>
      </c>
      <c r="L19">
        <v>4</v>
      </c>
      <c r="M19">
        <f>L19+K19+E19*C19+(E19-1)*D19+G19*F19</f>
        <v>22.468499999999995</v>
      </c>
      <c r="N19">
        <v>23</v>
      </c>
      <c r="O19">
        <f t="shared" ref="O19:O23" si="15">(N19-8)*6/70</f>
        <v>1.2857142857142858</v>
      </c>
      <c r="P19">
        <f>N19*F19/(E19-1)+(1-J19)*F19/(E19-1)</f>
        <v>2.0840833986928109</v>
      </c>
      <c r="Q19">
        <f t="shared" ref="Q19:Q23" si="16">(P19-8)*6/70</f>
        <v>-0.50707856582633049</v>
      </c>
      <c r="R19">
        <f>L19+H19+(I19+C19)*(1-J19)+G19*F19</f>
        <v>6.3283000000000005</v>
      </c>
      <c r="S19">
        <f>B19*(M19+O19)+(1-B19)*(R19+Q19)</f>
        <v>23.75421428571428</v>
      </c>
      <c r="T19">
        <v>43</v>
      </c>
    </row>
    <row r="20" spans="1:20" x14ac:dyDescent="0.25">
      <c r="A20" t="s">
        <v>6</v>
      </c>
      <c r="B20">
        <v>1</v>
      </c>
      <c r="C20">
        <v>2</v>
      </c>
      <c r="D20">
        <v>2.2000000000000002</v>
      </c>
      <c r="E20">
        <v>4.0599999999999996</v>
      </c>
      <c r="F20">
        <v>0.27400000000000002</v>
      </c>
      <c r="G20">
        <f t="shared" ref="G20:G23" si="17">0.25+C20</f>
        <v>2.25</v>
      </c>
      <c r="H20">
        <v>0.75</v>
      </c>
      <c r="I20">
        <v>1.5</v>
      </c>
      <c r="J20">
        <v>0.72519999999999996</v>
      </c>
      <c r="K20">
        <v>3</v>
      </c>
      <c r="L20">
        <v>4</v>
      </c>
      <c r="M20">
        <f t="shared" ref="M20:M23" si="18">L20+K20+E20*C20+(E20-1)*D20+G20*F20</f>
        <v>22.468499999999995</v>
      </c>
      <c r="N20">
        <v>23</v>
      </c>
      <c r="O20">
        <f t="shared" si="15"/>
        <v>1.2857142857142858</v>
      </c>
      <c r="P20">
        <f t="shared" ref="P20:P23" si="19">N20*F20/(E20-1)+(1-J20)*F20/(E20-1)</f>
        <v>2.0840833986928109</v>
      </c>
      <c r="Q20">
        <f t="shared" si="16"/>
        <v>-0.50707856582633049</v>
      </c>
      <c r="R20">
        <f t="shared" ref="R20:R23" si="20">L20+H20+(I20+C20)*(1-J20)+G20*F20</f>
        <v>6.3283000000000005</v>
      </c>
      <c r="S20">
        <f t="shared" ref="S20:S23" si="21">B20*(M20+O20)+(1-B20)*(R20+Q20)</f>
        <v>23.75421428571428</v>
      </c>
      <c r="T20">
        <v>43</v>
      </c>
    </row>
    <row r="21" spans="1:20" x14ac:dyDescent="0.25">
      <c r="A21" t="s">
        <v>7</v>
      </c>
      <c r="B21">
        <v>1</v>
      </c>
      <c r="C21">
        <v>2</v>
      </c>
      <c r="D21">
        <v>2.2000000000000002</v>
      </c>
      <c r="E21">
        <v>2.5299999999999998</v>
      </c>
      <c r="F21">
        <v>0.24399999999999999</v>
      </c>
      <c r="G21">
        <f t="shared" si="17"/>
        <v>2.25</v>
      </c>
      <c r="H21">
        <v>0.75</v>
      </c>
      <c r="I21">
        <v>1.5</v>
      </c>
      <c r="J21">
        <v>0.75929999999999997</v>
      </c>
      <c r="K21">
        <v>3</v>
      </c>
      <c r="L21">
        <v>4</v>
      </c>
      <c r="M21">
        <f t="shared" si="18"/>
        <v>15.974999999999998</v>
      </c>
      <c r="N21">
        <v>28</v>
      </c>
      <c r="O21">
        <f t="shared" si="15"/>
        <v>1.7142857142857142</v>
      </c>
      <c r="P21">
        <f t="shared" si="19"/>
        <v>4.5037456209150326</v>
      </c>
      <c r="Q21">
        <f t="shared" si="16"/>
        <v>-0.29967894677871154</v>
      </c>
      <c r="R21">
        <f t="shared" si="20"/>
        <v>6.1414500000000007</v>
      </c>
      <c r="S21">
        <f t="shared" si="21"/>
        <v>17.689285714285713</v>
      </c>
      <c r="T21">
        <v>50</v>
      </c>
    </row>
    <row r="22" spans="1:20" x14ac:dyDescent="0.25">
      <c r="A22" t="s">
        <v>8</v>
      </c>
      <c r="B22">
        <v>1</v>
      </c>
      <c r="C22">
        <v>2</v>
      </c>
      <c r="D22">
        <v>2.2000000000000002</v>
      </c>
      <c r="E22">
        <v>2.5499999999999998</v>
      </c>
      <c r="F22">
        <v>0.255</v>
      </c>
      <c r="G22">
        <f t="shared" si="17"/>
        <v>2.25</v>
      </c>
      <c r="H22">
        <v>0.75</v>
      </c>
      <c r="I22">
        <v>1.5</v>
      </c>
      <c r="J22">
        <v>0.74560000000000004</v>
      </c>
      <c r="K22">
        <v>3</v>
      </c>
      <c r="L22">
        <v>4</v>
      </c>
      <c r="M22">
        <f t="shared" si="18"/>
        <v>16.083749999999998</v>
      </c>
      <c r="N22">
        <v>28</v>
      </c>
      <c r="O22">
        <f t="shared" si="15"/>
        <v>1.7142857142857142</v>
      </c>
      <c r="P22">
        <f t="shared" si="19"/>
        <v>4.6483045161290333</v>
      </c>
      <c r="Q22">
        <f t="shared" si="16"/>
        <v>-0.28728818433179715</v>
      </c>
      <c r="R22">
        <f t="shared" si="20"/>
        <v>6.2141500000000001</v>
      </c>
      <c r="S22">
        <f t="shared" si="21"/>
        <v>17.798035714285714</v>
      </c>
      <c r="T22">
        <v>45</v>
      </c>
    </row>
    <row r="23" spans="1:20" x14ac:dyDescent="0.25">
      <c r="A23" t="s">
        <v>9</v>
      </c>
      <c r="B23">
        <v>1</v>
      </c>
      <c r="C23">
        <v>2</v>
      </c>
      <c r="D23">
        <v>2.2000000000000002</v>
      </c>
      <c r="E23">
        <v>2.5499999999999998</v>
      </c>
      <c r="F23">
        <v>0.185</v>
      </c>
      <c r="G23">
        <f t="shared" si="17"/>
        <v>2.25</v>
      </c>
      <c r="H23">
        <v>0.75</v>
      </c>
      <c r="I23">
        <v>1.5</v>
      </c>
      <c r="J23">
        <v>0.81899999999999995</v>
      </c>
      <c r="K23">
        <v>3</v>
      </c>
      <c r="L23">
        <v>4</v>
      </c>
      <c r="M23">
        <f t="shared" si="18"/>
        <v>15.92625</v>
      </c>
      <c r="N23">
        <v>13</v>
      </c>
      <c r="O23">
        <f t="shared" si="15"/>
        <v>0.42857142857142855</v>
      </c>
      <c r="P23">
        <f t="shared" si="19"/>
        <v>1.5732161290322582</v>
      </c>
      <c r="Q23">
        <f t="shared" si="16"/>
        <v>-0.55086718894009212</v>
      </c>
      <c r="R23">
        <f t="shared" si="20"/>
        <v>5.7997499999999995</v>
      </c>
      <c r="S23">
        <f t="shared" si="21"/>
        <v>16.354821428571427</v>
      </c>
      <c r="T23">
        <v>40</v>
      </c>
    </row>
    <row r="24" spans="1:20" x14ac:dyDescent="0.25">
      <c r="A24" t="s">
        <v>19</v>
      </c>
      <c r="B24">
        <f xml:space="preserve"> ( T19*B19+T20*B20+T21*B21+T22*B22+T23*B23 ) / (S19+S20+S21+S22+S23) * 60</f>
        <v>133.46677134648735</v>
      </c>
    </row>
    <row r="26" spans="1:20" x14ac:dyDescent="0.25">
      <c r="A26" t="s">
        <v>22</v>
      </c>
    </row>
    <row r="27" spans="1:20" x14ac:dyDescent="0.25">
      <c r="A27" t="s">
        <v>7</v>
      </c>
      <c r="B27">
        <v>1</v>
      </c>
      <c r="C27">
        <v>2</v>
      </c>
      <c r="D27">
        <v>2.2000000000000002</v>
      </c>
      <c r="E27">
        <v>2.5299999999999998</v>
      </c>
      <c r="F27">
        <v>0.24399999999999999</v>
      </c>
      <c r="G27">
        <f>0.25+C27</f>
        <v>2.25</v>
      </c>
      <c r="H27">
        <v>0.75</v>
      </c>
      <c r="I27">
        <v>1.5</v>
      </c>
      <c r="J27">
        <v>0.75929999999999997</v>
      </c>
      <c r="K27">
        <v>3</v>
      </c>
      <c r="L27">
        <v>6</v>
      </c>
      <c r="M27">
        <f>L27+K27+E27*C27+(E27-1)*D27+G27*F27</f>
        <v>17.974999999999998</v>
      </c>
      <c r="N27">
        <v>28</v>
      </c>
      <c r="O27">
        <f>(N27-16)*6/70</f>
        <v>1.0285714285714285</v>
      </c>
      <c r="P27">
        <f>N27*F27/(E27-1)+(1-J27)*F27/(E27-1)</f>
        <v>4.5037456209150326</v>
      </c>
      <c r="Q27">
        <f>(P27-16)*6/70</f>
        <v>-0.98539323249299715</v>
      </c>
      <c r="R27">
        <f>L27+H27+(I27+C27)*(1-J27)+G27*F27</f>
        <v>8.1414500000000007</v>
      </c>
      <c r="S27">
        <f>B27*(M27+O27)+(1-B27)*(R27+Q27)</f>
        <v>19.003571428571426</v>
      </c>
      <c r="T27">
        <v>50</v>
      </c>
    </row>
    <row r="28" spans="1:20" x14ac:dyDescent="0.25">
      <c r="A28" t="s">
        <v>23</v>
      </c>
      <c r="B28">
        <v>1</v>
      </c>
      <c r="C28">
        <v>2</v>
      </c>
      <c r="D28">
        <v>2.2000000000000002</v>
      </c>
      <c r="E28">
        <v>3.81</v>
      </c>
      <c r="F28">
        <v>0.28000000000000003</v>
      </c>
      <c r="G28">
        <f t="shared" ref="G28:G31" si="22">0.25+C28</f>
        <v>2.25</v>
      </c>
      <c r="H28">
        <v>0.75</v>
      </c>
      <c r="I28">
        <v>1.5</v>
      </c>
      <c r="J28">
        <v>0.71840000000000004</v>
      </c>
      <c r="K28">
        <v>3</v>
      </c>
      <c r="L28">
        <v>6</v>
      </c>
      <c r="M28">
        <f t="shared" ref="M28:M31" si="23">L28+K28+E28*C28+(E28-1)*D28+G28*F28</f>
        <v>23.431999999999999</v>
      </c>
      <c r="N28">
        <v>49</v>
      </c>
      <c r="O28">
        <f t="shared" ref="O28:O31" si="24">(N28-16)*6/70</f>
        <v>2.8285714285714287</v>
      </c>
      <c r="P28">
        <f t="shared" ref="P28:P31" si="25">N28*F28/(E28-1)+(1-J28)*F28/(E28-1)</f>
        <v>4.9106220640569394</v>
      </c>
      <c r="Q28">
        <f t="shared" ref="Q28:Q31" si="26">(P28-16)*6/70</f>
        <v>-0.95051810879511944</v>
      </c>
      <c r="R28">
        <f t="shared" ref="R28:R31" si="27">L28+H28+(I28+C28)*(1-J28)+G28*F28</f>
        <v>8.3656000000000006</v>
      </c>
      <c r="S28">
        <f t="shared" ref="S28:S31" si="28">B28*(M28+O28)+(1-B28)*(R28+Q28)</f>
        <v>26.260571428571428</v>
      </c>
      <c r="T28">
        <v>54</v>
      </c>
    </row>
    <row r="29" spans="1:20" x14ac:dyDescent="0.25">
      <c r="A29" t="s">
        <v>24</v>
      </c>
      <c r="B29">
        <v>1</v>
      </c>
      <c r="C29">
        <v>2</v>
      </c>
      <c r="D29">
        <v>2.2000000000000002</v>
      </c>
      <c r="E29">
        <v>2.88</v>
      </c>
      <c r="F29">
        <v>0.28899999999999998</v>
      </c>
      <c r="G29">
        <f t="shared" si="22"/>
        <v>2.25</v>
      </c>
      <c r="H29">
        <v>0.75</v>
      </c>
      <c r="I29">
        <v>1.5</v>
      </c>
      <c r="J29">
        <v>0.71150000000000002</v>
      </c>
      <c r="K29">
        <v>3</v>
      </c>
      <c r="L29">
        <v>6</v>
      </c>
      <c r="M29">
        <f t="shared" si="23"/>
        <v>19.546250000000001</v>
      </c>
      <c r="N29">
        <v>40</v>
      </c>
      <c r="O29">
        <f t="shared" si="24"/>
        <v>2.0571428571428569</v>
      </c>
      <c r="P29">
        <f t="shared" si="25"/>
        <v>6.1932853723404255</v>
      </c>
      <c r="Q29">
        <f t="shared" si="26"/>
        <v>-0.84057553951367769</v>
      </c>
      <c r="R29">
        <f t="shared" si="27"/>
        <v>8.41</v>
      </c>
      <c r="S29">
        <f t="shared" si="28"/>
        <v>21.603392857142858</v>
      </c>
      <c r="T29">
        <v>60</v>
      </c>
    </row>
    <row r="30" spans="1:20" x14ac:dyDescent="0.25">
      <c r="A30" t="s">
        <v>24</v>
      </c>
      <c r="B30">
        <v>1</v>
      </c>
      <c r="C30">
        <v>2</v>
      </c>
      <c r="D30">
        <v>2.2000000000000002</v>
      </c>
      <c r="E30">
        <v>2.88</v>
      </c>
      <c r="F30">
        <v>0.28899999999999998</v>
      </c>
      <c r="G30">
        <f t="shared" si="22"/>
        <v>2.25</v>
      </c>
      <c r="H30">
        <v>0.75</v>
      </c>
      <c r="I30">
        <v>1.5</v>
      </c>
      <c r="J30">
        <v>0.71150000000000002</v>
      </c>
      <c r="K30">
        <v>3</v>
      </c>
      <c r="L30">
        <v>6</v>
      </c>
      <c r="M30">
        <f t="shared" si="23"/>
        <v>19.546250000000001</v>
      </c>
      <c r="N30">
        <v>40</v>
      </c>
      <c r="O30">
        <f t="shared" si="24"/>
        <v>2.0571428571428569</v>
      </c>
      <c r="P30">
        <f t="shared" si="25"/>
        <v>6.1932853723404255</v>
      </c>
      <c r="Q30">
        <f t="shared" si="26"/>
        <v>-0.84057553951367769</v>
      </c>
      <c r="R30">
        <f t="shared" si="27"/>
        <v>8.41</v>
      </c>
      <c r="S30">
        <f t="shared" si="28"/>
        <v>21.603392857142858</v>
      </c>
      <c r="T30">
        <v>60</v>
      </c>
    </row>
    <row r="31" spans="1:20" x14ac:dyDescent="0.25">
      <c r="A31" t="s">
        <v>25</v>
      </c>
      <c r="B31">
        <v>0</v>
      </c>
      <c r="C31">
        <v>2</v>
      </c>
      <c r="D31">
        <v>2.2000000000000002</v>
      </c>
      <c r="E31">
        <v>6.89</v>
      </c>
      <c r="F31">
        <v>0.27300000000000002</v>
      </c>
      <c r="G31">
        <f t="shared" si="22"/>
        <v>2.25</v>
      </c>
      <c r="H31">
        <v>0.75</v>
      </c>
      <c r="I31">
        <v>1.5</v>
      </c>
      <c r="J31">
        <v>0.72519999999999996</v>
      </c>
      <c r="K31">
        <v>3</v>
      </c>
      <c r="L31">
        <v>6</v>
      </c>
      <c r="M31">
        <f t="shared" si="23"/>
        <v>36.352249999999998</v>
      </c>
      <c r="N31">
        <v>35</v>
      </c>
      <c r="O31">
        <f t="shared" si="24"/>
        <v>1.6285714285714286</v>
      </c>
      <c r="P31">
        <f t="shared" si="25"/>
        <v>1.6349779966044145</v>
      </c>
      <c r="Q31">
        <f t="shared" si="26"/>
        <v>-1.2312876002910502</v>
      </c>
      <c r="R31">
        <f t="shared" si="27"/>
        <v>8.3260500000000004</v>
      </c>
      <c r="S31">
        <f t="shared" si="28"/>
        <v>7.0947623997089497</v>
      </c>
      <c r="T31">
        <v>65</v>
      </c>
    </row>
    <row r="32" spans="1:20" x14ac:dyDescent="0.25">
      <c r="A32" t="s">
        <v>19</v>
      </c>
      <c r="B32">
        <f xml:space="preserve"> ( T27*B27+T28*B28+T29*B29+T30*B30+T31*B31 ) / (S27+S28+S29+S30+S31) * 60</f>
        <v>140.63624574282741</v>
      </c>
    </row>
    <row r="34" spans="1:20" x14ac:dyDescent="0.25">
      <c r="A34" t="s">
        <v>26</v>
      </c>
    </row>
    <row r="35" spans="1:20" x14ac:dyDescent="0.25">
      <c r="A35" t="s">
        <v>14</v>
      </c>
      <c r="B35">
        <v>1</v>
      </c>
      <c r="C35">
        <v>2</v>
      </c>
      <c r="D35">
        <v>2.2000000000000002</v>
      </c>
      <c r="E35">
        <v>1.67</v>
      </c>
      <c r="F35">
        <v>0.121</v>
      </c>
      <c r="G35">
        <f>0.25+C35</f>
        <v>2.25</v>
      </c>
      <c r="H35">
        <v>0.75</v>
      </c>
      <c r="I35">
        <v>1.5</v>
      </c>
      <c r="J35">
        <v>0.87529999999999997</v>
      </c>
      <c r="K35">
        <v>3</v>
      </c>
      <c r="L35">
        <v>4</v>
      </c>
      <c r="M35">
        <f>L35+K35+E35*C35+(E35-1)*D35+G35*F35</f>
        <v>12.08625</v>
      </c>
      <c r="N35">
        <v>5</v>
      </c>
      <c r="O35">
        <f t="shared" ref="O35:O38" si="29">(N35-8)*6/70</f>
        <v>-0.25714285714285712</v>
      </c>
      <c r="P35">
        <f>N35*F35/(E35-1)+(1-J35)*F35/(E35-1)</f>
        <v>0.92550552238805972</v>
      </c>
      <c r="Q35">
        <f t="shared" ref="Q35:Q39" si="30">(P35-8)*6/70</f>
        <v>-0.60638524093816626</v>
      </c>
      <c r="R35">
        <f>L35+H35+(I35+C35)*(1-J35)+G35*F35</f>
        <v>5.4586999999999994</v>
      </c>
      <c r="S35">
        <f>B35*(M35+O35)+(1-B35)*(R35+Q35)</f>
        <v>11.829107142857143</v>
      </c>
      <c r="T35">
        <v>24</v>
      </c>
    </row>
    <row r="36" spans="1:20" x14ac:dyDescent="0.25">
      <c r="A36" t="s">
        <v>15</v>
      </c>
      <c r="B36">
        <v>1</v>
      </c>
      <c r="C36">
        <v>2</v>
      </c>
      <c r="D36">
        <v>2.2000000000000002</v>
      </c>
      <c r="E36">
        <v>1.85</v>
      </c>
      <c r="F36">
        <v>0.23</v>
      </c>
      <c r="G36">
        <f t="shared" ref="G36:G39" si="31">0.25+C36</f>
        <v>2.25</v>
      </c>
      <c r="H36">
        <v>0.75</v>
      </c>
      <c r="I36">
        <v>1.5</v>
      </c>
      <c r="J36">
        <v>0.74339999999999995</v>
      </c>
      <c r="K36">
        <v>3</v>
      </c>
      <c r="L36">
        <v>4</v>
      </c>
      <c r="M36">
        <f t="shared" ref="M36:M39" si="32">L36+K36+E36*C36+(E36-1)*D36+G36*F36</f>
        <v>13.0875</v>
      </c>
      <c r="N36">
        <v>6</v>
      </c>
      <c r="O36">
        <f t="shared" si="29"/>
        <v>-0.17142857142857143</v>
      </c>
      <c r="P36">
        <f t="shared" ref="P36:P39" si="33">N36*F36/(E36-1)+(1-J36)*F36/(E36-1)</f>
        <v>1.6929623529411766</v>
      </c>
      <c r="Q36">
        <f t="shared" si="30"/>
        <v>-0.54060322689075635</v>
      </c>
      <c r="R36">
        <f t="shared" ref="R36:R39" si="34">L36+H36+(I36+C36)*(1-J36)+G36*F36</f>
        <v>6.1656000000000004</v>
      </c>
      <c r="S36">
        <f t="shared" ref="S36:S39" si="35">B36*(M36+O36)+(1-B36)*(R36+Q36)</f>
        <v>12.91607142857143</v>
      </c>
      <c r="T36">
        <v>26</v>
      </c>
    </row>
    <row r="37" spans="1:20" x14ac:dyDescent="0.25">
      <c r="A37" t="s">
        <v>16</v>
      </c>
      <c r="B37">
        <v>1</v>
      </c>
      <c r="C37">
        <v>2</v>
      </c>
      <c r="D37">
        <v>2.2000000000000002</v>
      </c>
      <c r="E37">
        <v>2.15</v>
      </c>
      <c r="F37">
        <v>0.13700000000000001</v>
      </c>
      <c r="G37">
        <f t="shared" si="31"/>
        <v>2.25</v>
      </c>
      <c r="H37">
        <v>0.75</v>
      </c>
      <c r="I37">
        <v>1.5</v>
      </c>
      <c r="J37">
        <v>0.84</v>
      </c>
      <c r="K37">
        <v>3</v>
      </c>
      <c r="L37">
        <v>4</v>
      </c>
      <c r="M37">
        <f t="shared" si="32"/>
        <v>14.138249999999999</v>
      </c>
      <c r="N37">
        <v>5</v>
      </c>
      <c r="O37">
        <f t="shared" si="29"/>
        <v>-0.25714285714285712</v>
      </c>
      <c r="P37">
        <f t="shared" si="33"/>
        <v>0.61471304347826095</v>
      </c>
      <c r="Q37">
        <f t="shared" si="30"/>
        <v>-0.63302459627329188</v>
      </c>
      <c r="R37">
        <f t="shared" si="34"/>
        <v>5.6182500000000006</v>
      </c>
      <c r="S37">
        <f t="shared" si="35"/>
        <v>13.881107142857143</v>
      </c>
      <c r="T37">
        <v>28</v>
      </c>
    </row>
    <row r="38" spans="1:20" x14ac:dyDescent="0.25">
      <c r="A38" t="s">
        <v>17</v>
      </c>
      <c r="B38">
        <v>1</v>
      </c>
      <c r="C38">
        <v>2</v>
      </c>
      <c r="D38">
        <v>2.2000000000000002</v>
      </c>
      <c r="E38">
        <v>2.23</v>
      </c>
      <c r="F38">
        <v>0.20599999999999999</v>
      </c>
      <c r="G38">
        <f t="shared" si="31"/>
        <v>2.25</v>
      </c>
      <c r="H38">
        <v>0.75</v>
      </c>
      <c r="I38">
        <v>1.5</v>
      </c>
      <c r="J38">
        <v>0.77700000000000002</v>
      </c>
      <c r="K38">
        <v>3</v>
      </c>
      <c r="L38">
        <v>4</v>
      </c>
      <c r="M38">
        <f t="shared" si="32"/>
        <v>14.6295</v>
      </c>
      <c r="N38">
        <v>5</v>
      </c>
      <c r="O38">
        <f t="shared" si="29"/>
        <v>-0.25714285714285712</v>
      </c>
      <c r="P38">
        <f t="shared" si="33"/>
        <v>0.87474634146341468</v>
      </c>
      <c r="Q38">
        <f t="shared" si="30"/>
        <v>-0.61073602787456438</v>
      </c>
      <c r="R38">
        <f t="shared" si="34"/>
        <v>5.9939999999999998</v>
      </c>
      <c r="S38">
        <f t="shared" si="35"/>
        <v>14.372357142857144</v>
      </c>
      <c r="T38">
        <v>33</v>
      </c>
    </row>
    <row r="39" spans="1:20" x14ac:dyDescent="0.25">
      <c r="A39" t="s">
        <v>18</v>
      </c>
      <c r="B39">
        <v>1</v>
      </c>
      <c r="C39">
        <v>2</v>
      </c>
      <c r="D39">
        <v>2.2000000000000002</v>
      </c>
      <c r="E39">
        <v>2.5299999999999998</v>
      </c>
      <c r="F39">
        <v>0.16300000000000001</v>
      </c>
      <c r="G39">
        <f t="shared" si="31"/>
        <v>2.25</v>
      </c>
      <c r="H39">
        <v>0.75</v>
      </c>
      <c r="I39">
        <v>1.5</v>
      </c>
      <c r="J39">
        <v>0.81699999999999995</v>
      </c>
      <c r="K39">
        <v>3</v>
      </c>
      <c r="L39">
        <v>4</v>
      </c>
      <c r="M39">
        <f t="shared" si="32"/>
        <v>15.792749999999998</v>
      </c>
      <c r="N39">
        <v>11</v>
      </c>
      <c r="O39">
        <f>(N39-8)*6/70</f>
        <v>0.25714285714285712</v>
      </c>
      <c r="P39">
        <f t="shared" si="33"/>
        <v>1.1913915032679741</v>
      </c>
      <c r="Q39">
        <f t="shared" si="30"/>
        <v>-0.58359501400560221</v>
      </c>
      <c r="R39">
        <f t="shared" si="34"/>
        <v>5.75725</v>
      </c>
      <c r="S39">
        <f t="shared" si="35"/>
        <v>16.049892857142854</v>
      </c>
      <c r="T39">
        <v>37</v>
      </c>
    </row>
    <row r="40" spans="1:20" x14ac:dyDescent="0.25">
      <c r="A40" t="s">
        <v>19</v>
      </c>
      <c r="B40">
        <f xml:space="preserve"> ( T35*B35+T36*B36+T37*B37+T38*B38+T39*B39 ) / (S35+S36+S37+S38+S39) * 60</f>
        <v>128.60518920697089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James Worhatch</dc:creator>
  <cp:lastModifiedBy>Richard James Worhatch</cp:lastModifiedBy>
  <dcterms:created xsi:type="dcterms:W3CDTF">2014-05-30T14:16:26Z</dcterms:created>
  <dcterms:modified xsi:type="dcterms:W3CDTF">2014-06-01T03:01:21Z</dcterms:modified>
</cp:coreProperties>
</file>